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27250F96-81D5-4DFA-8903-2A22A8B0D1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25" i="1"/>
  <c r="E26" i="1"/>
  <c r="F27" i="1"/>
  <c r="E27" i="1"/>
  <c r="E28" i="1"/>
  <c r="G27" i="1"/>
  <c r="F31" i="1"/>
  <c r="F46" i="1"/>
  <c r="E41" i="1"/>
  <c r="F42" i="1"/>
  <c r="D28" i="1"/>
  <c r="D27" i="1"/>
  <c r="D26" i="1"/>
  <c r="D25" i="1"/>
  <c r="E33" i="1"/>
  <c r="E34" i="1"/>
  <c r="E35" i="1"/>
  <c r="E36" i="1"/>
  <c r="E38" i="1"/>
  <c r="E42" i="1"/>
  <c r="G42" i="1"/>
  <c r="G35" i="1"/>
  <c r="F35" i="1"/>
  <c r="F39" i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<sst xmlns="http://schemas.openxmlformats.org/spreadsheetml/2006/main" count="74" uniqueCount="64">
  <si>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</si>
  <si>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</si>
  <si>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</si>
  <si>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</si>
  <si>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</si>
  <si>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</si>
  <si>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</si>
  <si>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</si>
  <si>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</si>
  <si>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</si>
  <si>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</si>
  <si>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</si>
  <si>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</si>
  <si>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</si>
  <si>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</si>
  <si>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</si>
  <si>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</si>
  <si>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</si>
  <si>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</si>
  <si>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</si>
  <si>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</si>
  <si>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</si>
  <si>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</si>
  <si>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</si>
  <si>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</si>
  <si>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</si>
  <si>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</si>
  <si>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</si>
  <si>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</si>
  <si>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</si>
  <si>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</si>
  <si>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</si>
  <si>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</si>
  <si>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</si>
  <si>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</si>
  <si>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</si>
  <si>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</si>
  <si>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</si>
  <si>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</si>
  <si>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</si>
  <si>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</si>
  <si>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</si>
  <si>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</si>
  <si>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</si>
  <si>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</si>
  <si>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</si>
  <si>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</si>
  <si>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</si>
  <si>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</si>
  <si>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</si>
  <si>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</si>
  <si>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</si>
  <si>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</si>
  <si>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</si>
  <si>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</si>
  <si>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</si>
  <si>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</si>
  <si>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</si>
  <si>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</si>
  <si>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</si>
  <si>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AMADI (Burano)</t>
  </si>
  <si>
    <t>1980</t>
  </si>
  <si>
    <t>SIOR TODARO (BATEO A PISSO)</t>
  </si>
  <si>
    <t>CHRISTIAN MARTINETTI
 (1° paron ANDREA SCARPA / 2° paron  MASSIMO RIGO/3° paron NICOLA CARATTI)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</si>
</sst>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tabSelected="1" zoomScale="80" zoomScaleNormal="8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40645</v>
      </c>
      <c r="D2" s="100"/>
      <c r="E2" s="101"/>
      <c r="F2" s="42" t="s">
        <v>50</v>
      </c>
      <c r="G2" s="61">
        <v>58</v>
      </c>
    </row>
    <row r="3" spans="1:7" ht="18" customHeight="1" thickBot="1" x14ac:dyDescent="0.2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 t="s">
        <v>61</v>
      </c>
    </row>
    <row r="4" spans="1:7" ht="18" customHeight="1" thickBot="1" x14ac:dyDescent="0.25">
      <c r="A4" s="2"/>
      <c r="B4" s="43" t="s">
        <v>14</v>
      </c>
      <c r="C4" s="104" t="s">
        <v>62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 t="s">
        <v>60</v>
      </c>
      <c r="D5" s="108"/>
      <c r="E5" s="108"/>
      <c r="F5" s="108"/>
      <c r="G5" s="109"/>
    </row>
    <row r="6" spans="1:7" ht="48.75" customHeight="1" thickBot="1" x14ac:dyDescent="0.2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33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1098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7.5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1.8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6.44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6.52</v>
      </c>
      <c r="D17" s="9"/>
      <c r="E17" s="9"/>
      <c r="F17" s="110">
        <f>SUM((C16*C18))*C20</f>
        <v>27.836900000000004</v>
      </c>
      <c r="G17" s="112">
        <f>SUM((F31/3))</f>
        <v>9.4945613695145852</v>
      </c>
    </row>
    <row r="18" spans="1:7" ht="15" customHeight="1" thickBot="1" x14ac:dyDescent="0.25">
      <c r="A18" s="2"/>
      <c r="B18" s="47" t="s">
        <v>25</v>
      </c>
      <c r="C18" s="64">
        <v>1.33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3.4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1.1399999999999999</v>
      </c>
      <c r="D21" s="9"/>
      <c r="E21" s="9"/>
      <c r="F21" s="115">
        <f>SUM(((F17*3)/100))+F17</f>
        <v>28.672007000000004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29.426400000000001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11.345000000000001</v>
      </c>
      <c r="E25" s="56">
        <f>SUM(((C26+C28)+C29))/2</f>
        <v>11.345000000000001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6.91</v>
      </c>
      <c r="D26" s="57">
        <f>(C27+C29+C30)/2</f>
        <v>7.1850000000000005</v>
      </c>
      <c r="E26" s="56">
        <f>SUM(((C27+C30)+C29))/2</f>
        <v>7.1850000000000005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5.71</v>
      </c>
      <c r="D27" s="57">
        <f>(C26+C30+C31)/2</f>
        <v>9.0050000000000008</v>
      </c>
      <c r="E27" s="58">
        <f>SUM(((C31+C26)+C30))/2</f>
        <v>9.0050000000000008</v>
      </c>
      <c r="F27" s="133">
        <f>SQRT((((E25*(E25-C26))*(E25-C28))*(E25-C29)))+SQRT((((E26*(E26-C27))*(E26-C30))*(E26-C29)))</f>
        <v>28.502466561462654</v>
      </c>
      <c r="G27" s="137">
        <f>SQRT((((E27*(E27-C26))*(E27-C30))*(E27-C31)))+SQRT((((E28*(E28-C27))*(E28-C31))*(E28-C28)))</f>
        <v>28.464901655624857</v>
      </c>
    </row>
    <row r="28" spans="1:7" ht="15" customHeight="1" thickBot="1" x14ac:dyDescent="0.25">
      <c r="A28" s="2"/>
      <c r="B28" s="50" t="s">
        <v>3</v>
      </c>
      <c r="C28" s="67">
        <v>9.33</v>
      </c>
      <c r="D28" s="57">
        <f>(C27+C28+C31)/2</f>
        <v>11.965</v>
      </c>
      <c r="E28" s="58">
        <f>SUM(((C28+C27)+C31))/2</f>
        <v>11.965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6.45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2.21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8.89</v>
      </c>
      <c r="D31" s="60"/>
      <c r="E31" s="59"/>
      <c r="F31" s="141">
        <f>SUM((F27+G27))/2</f>
        <v>28.483684108543756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9" ht="15.75" thickBot="1" x14ac:dyDescent="0.25">
      <c r="A33" s="2"/>
      <c r="B33" s="3" t="s">
        <v>9</v>
      </c>
      <c r="C33" s="12"/>
      <c r="D33" s="60"/>
      <c r="E33" s="56">
        <f>SUM(((C34+C36)+C37))/2</f>
        <v>6.2949999999999999</v>
      </c>
      <c r="F33" s="9"/>
      <c r="G33" s="27"/>
    </row>
    <row r="34" spans="1:9" ht="15" customHeight="1" thickBot="1" x14ac:dyDescent="0.25">
      <c r="A34" s="2"/>
      <c r="B34" s="52" t="s">
        <v>32</v>
      </c>
      <c r="C34" s="68">
        <v>4.24</v>
      </c>
      <c r="D34" s="59"/>
      <c r="E34" s="56">
        <f>SUM(((C35+C38)+C37))/2</f>
        <v>4.1300000000000008</v>
      </c>
      <c r="F34" s="33" t="s">
        <v>19</v>
      </c>
      <c r="G34" s="34" t="s">
        <v>18</v>
      </c>
    </row>
    <row r="35" spans="1:9" ht="15" customHeight="1" thickBot="1" x14ac:dyDescent="0.25">
      <c r="A35" s="2"/>
      <c r="B35" s="50" t="s">
        <v>17</v>
      </c>
      <c r="C35" s="68">
        <v>3.24</v>
      </c>
      <c r="D35" s="59"/>
      <c r="E35" s="58">
        <f>SUM(((C34+C39)+C38))/2</f>
        <v>5.3850000000000007</v>
      </c>
      <c r="F35" s="142">
        <f>SQRT((((E33*(E33-C34))*(E33-C36))*(E33-C37)))+SQRT((((E34*(E34-C35))*(E34-C38))*(E34-C37)))</f>
        <v>9.5258208289399739</v>
      </c>
      <c r="G35" s="143">
        <f>SQRT((((E35*(E35-C34))*(E35-C38))*(E35-C39)))+SQRT((((E36*(E36-C35))*(E36-C39))*(E36-C36)))</f>
        <v>9.4573621731214743</v>
      </c>
    </row>
    <row r="36" spans="1:9" ht="15" customHeight="1" thickBot="1" x14ac:dyDescent="0.25">
      <c r="A36" s="2"/>
      <c r="B36" s="50" t="s">
        <v>3</v>
      </c>
      <c r="C36" s="68">
        <v>4.6399999999999997</v>
      </c>
      <c r="D36" s="59"/>
      <c r="E36" s="56">
        <f>SUM(((C35+C39)+C36))/2</f>
        <v>6.5500000000000007</v>
      </c>
      <c r="F36" s="121"/>
      <c r="G36" s="123"/>
    </row>
    <row r="37" spans="1:9" ht="15" customHeight="1" thickBot="1" x14ac:dyDescent="0.25">
      <c r="A37" s="2"/>
      <c r="B37" s="50" t="s">
        <v>52</v>
      </c>
      <c r="C37" s="68">
        <v>3.71</v>
      </c>
      <c r="D37" s="59"/>
      <c r="E37" s="58"/>
      <c r="F37" s="121"/>
      <c r="G37" s="138"/>
    </row>
    <row r="38" spans="1:9" ht="15" customHeight="1" thickBot="1" x14ac:dyDescent="0.25">
      <c r="A38" s="2"/>
      <c r="B38" s="50" t="s">
        <v>27</v>
      </c>
      <c r="C38" s="68">
        <v>1.31</v>
      </c>
      <c r="D38" s="9"/>
      <c r="E38" s="7">
        <f>SUM(((C39+C35)+C36))/2</f>
        <v>6.5500000000000007</v>
      </c>
      <c r="F38" s="144" t="s">
        <v>40</v>
      </c>
      <c r="G38" s="92"/>
    </row>
    <row r="39" spans="1:9" ht="15" customHeight="1" thickBot="1" x14ac:dyDescent="0.3">
      <c r="A39" s="2"/>
      <c r="B39" s="50" t="s">
        <v>53</v>
      </c>
      <c r="C39" s="68">
        <v>5.22</v>
      </c>
      <c r="D39" s="9"/>
      <c r="E39" s="9"/>
      <c r="F39" s="145">
        <f>SUM((F35+G35))/2</f>
        <v>9.4915915010307241</v>
      </c>
      <c r="G39" s="140"/>
    </row>
    <row r="40" spans="1:9" x14ac:dyDescent="0.2">
      <c r="A40" s="2"/>
      <c r="B40" s="8"/>
      <c r="C40" s="1"/>
      <c r="D40" s="1"/>
      <c r="F40" s="9"/>
      <c r="G40" s="5"/>
    </row>
    <row r="41" spans="1:9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6.4</v>
      </c>
      <c r="F41" s="33" t="s">
        <v>24</v>
      </c>
      <c r="G41" s="34" t="s">
        <v>15</v>
      </c>
    </row>
    <row r="42" spans="1:9" ht="15" customHeight="1" thickBot="1" x14ac:dyDescent="0.25">
      <c r="A42" s="2"/>
      <c r="B42" s="52" t="s">
        <v>6</v>
      </c>
      <c r="C42" s="69">
        <v>5.13</v>
      </c>
      <c r="D42" s="67"/>
      <c r="E42" s="22">
        <f>SUM(((D42+D43)+D44))/2</f>
        <v>0</v>
      </c>
      <c r="F42" s="127">
        <f>SQRT((((E41*(E41-C42))*(E41-C43))*(E41-C44)))</f>
        <v>7.0310825340057015</v>
      </c>
      <c r="G42" s="130">
        <f>SQRT((((E42*(E42-D42))*(E42-D43))*(E42-D44)))</f>
        <v>0</v>
      </c>
    </row>
    <row r="43" spans="1:9" ht="15" customHeight="1" thickBot="1" x14ac:dyDescent="0.25">
      <c r="A43" s="2"/>
      <c r="B43" s="50" t="s">
        <v>26</v>
      </c>
      <c r="C43" s="69">
        <v>3.13</v>
      </c>
      <c r="D43" s="67"/>
      <c r="E43" s="9"/>
      <c r="F43" s="128"/>
      <c r="G43" s="131"/>
    </row>
    <row r="44" spans="1:9" ht="15" customHeight="1" thickBot="1" x14ac:dyDescent="0.25">
      <c r="A44" s="2"/>
      <c r="B44" s="50" t="s">
        <v>4</v>
      </c>
      <c r="C44" s="69">
        <v>4.54</v>
      </c>
      <c r="D44" s="67"/>
      <c r="E44" s="9"/>
      <c r="F44" s="129"/>
      <c r="G44" s="132"/>
    </row>
    <row r="45" spans="1:9" x14ac:dyDescent="0.2">
      <c r="A45" s="2"/>
      <c r="B45" s="29"/>
      <c r="C45" s="9"/>
      <c r="D45" s="9"/>
      <c r="F45" s="9"/>
      <c r="G45" s="5"/>
    </row>
    <row r="46" spans="1:9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9" ht="12.75" customHeight="1" x14ac:dyDescent="0.2">
      <c r="A47" s="2"/>
      <c r="B47" s="29"/>
      <c r="E47" s="9"/>
      <c r="F47" s="9"/>
      <c r="G47" s="9"/>
      <c r="H47" s="9"/>
      <c r="I47" s="9"/>
    </row>
    <row r="48" spans="1:9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6kiXV7OOTaJay7IrRtznzWDcDBtgJ5Fw+iQNIDwqt7wR7RLDJ15KoubHRzdkVJBGcmz7D7A/iXsBI0r00zJYuA==" saltValue="6TT9aXhgYN1vTGrUmf8if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6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2023-10-26T13:27:51Z</cp:lastPrinted>
  <dcterms:created xsi:type="dcterms:W3CDTF">2012-02-29T09:32:38Z</dcterms:created>
  <dcterms:modified xsi:type="dcterms:W3CDTF">2023-10-26T13:55:13Z</dcterms:modified>
</cp:coreProperties>
</file>